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1"/>
  </bookViews>
  <sheets>
    <sheet name="летние мероприятия Шакирову" sheetId="1" r:id="rId1"/>
    <sheet name="Бюджет 2018" sheetId="2" r:id="rId2"/>
  </sheets>
  <definedNames>
    <definedName name="_xlnm.Print_Titles" localSheetId="1">'Бюджет 2018'!$3:$3</definedName>
  </definedNames>
  <calcPr fullCalcOnLoad="1"/>
</workbook>
</file>

<file path=xl/sharedStrings.xml><?xml version="1.0" encoding="utf-8"?>
<sst xmlns="http://schemas.openxmlformats.org/spreadsheetml/2006/main" count="250" uniqueCount="177">
  <si>
    <t>№ п/п</t>
  </si>
  <si>
    <t>июль</t>
  </si>
  <si>
    <t>август</t>
  </si>
  <si>
    <t>Легкоатлетическая эстафета, посвященная «Дню Победы» (город)</t>
  </si>
  <si>
    <t>Лично-командный чемпионат ОАО «Метафракс» по дартсу среди мужчин и женщин в зачет Спартакиады</t>
  </si>
  <si>
    <t>Спортивный праздник посвященный «Дню Химика»</t>
  </si>
  <si>
    <t>Открытие базы отдыха "Уральский букет"</t>
  </si>
  <si>
    <t>Открытый кубок ОАО «Метафракс» по мини-футболу</t>
  </si>
  <si>
    <t>Лично-командный Чемпионат Легкоатлетического многоборья в зачет Спартакиады.</t>
  </si>
  <si>
    <t>сроки проведения</t>
  </si>
  <si>
    <t>Кубок по бадминтону среди женских команд в зачет Ф.С.И.</t>
  </si>
  <si>
    <t>Кубок по бадминтону среди мужских команд в зачет Ф.С.И.</t>
  </si>
  <si>
    <t>Кубок по стритболу среди мужских команд в зачет Ф.С.И.</t>
  </si>
  <si>
    <t>10-11.05.12</t>
  </si>
  <si>
    <t>15-18.05.12</t>
  </si>
  <si>
    <t>Лично-командный чемпионат по стрельбе среди мужчин и женщин в зачет Спартакиады</t>
  </si>
  <si>
    <t>02-04.05.12</t>
  </si>
  <si>
    <t>Спортивный праздник посвященный «Дню Фирмы"</t>
  </si>
  <si>
    <t>29.05-05.06.12</t>
  </si>
  <si>
    <t>06-29.06.12</t>
  </si>
  <si>
    <t xml:space="preserve">Открытый Чемпионат ОАО "Метафракс" по волейболу пляжному среди мужских и женских команд </t>
  </si>
  <si>
    <t>Кубок ОАО "Метафракс" по пляжному волейболу среди мужских и женских команд в зачёт Ф.С.И.</t>
  </si>
  <si>
    <t>Открытый чемпионат ОАО "Метафракс по стритболу среди мужских, женских и юношеских команд.</t>
  </si>
  <si>
    <t>05-19.06.12</t>
  </si>
  <si>
    <t>Открытый чемпионат ОАО «Метафракс» по пляжному волейболу в категории «Микст»</t>
  </si>
  <si>
    <t xml:space="preserve">Открытый Чемпионат по мини-футболу </t>
  </si>
  <si>
    <t>21.07-25.08.12</t>
  </si>
  <si>
    <t>Чемпионат по волейболу в зачет Спартакиады "бодрость и здоровье"-2012</t>
  </si>
  <si>
    <t>03.07-31.08.12</t>
  </si>
  <si>
    <t>по назначению</t>
  </si>
  <si>
    <t>Первенство ДС "Химик" по тяжелой атлетике среди юношей и девушек</t>
  </si>
  <si>
    <t>дата проведения</t>
  </si>
  <si>
    <t>Мероприятие</t>
  </si>
  <si>
    <t>Ранг соревнований</t>
  </si>
  <si>
    <t>Общее количество участников</t>
  </si>
  <si>
    <t>Финансовые расходы (награждение, командировочные и пр.)</t>
  </si>
  <si>
    <t>Клубные</t>
  </si>
  <si>
    <t>Предполагаемое количество участников (работников ОАО "Метафракс")</t>
  </si>
  <si>
    <t>Количество участников (работников ОАО "Метафракс") в 2011 году.</t>
  </si>
  <si>
    <t>Турнир Пермского края по дартсу среди мужчин и женщин.</t>
  </si>
  <si>
    <t>Районные</t>
  </si>
  <si>
    <t>Краевые</t>
  </si>
  <si>
    <t>Место проведения</t>
  </si>
  <si>
    <t>ДС "Химик"</t>
  </si>
  <si>
    <t>Губаха</t>
  </si>
  <si>
    <t>БО "Уральский букет"</t>
  </si>
  <si>
    <t>Общее количество участников в 2011 году.</t>
  </si>
  <si>
    <t>Пермь</t>
  </si>
  <si>
    <t>Соревнования проводимые ДС "Химик".</t>
  </si>
  <si>
    <t>Соревнования проводимые иными организациями, в которых принимают участие работники ОАО "Метафракс".</t>
  </si>
  <si>
    <t>июль-август</t>
  </si>
  <si>
    <t>Открытый районный турнир по пляжному волейболу</t>
  </si>
  <si>
    <t>Спортивно-культурный праздник "Сабантуй"</t>
  </si>
  <si>
    <t>ДС "Шахтер"</t>
  </si>
  <si>
    <t>Спортивный праздник "День Шахтера"</t>
  </si>
  <si>
    <t>май - август</t>
  </si>
  <si>
    <t>Кубок Пермского края по футболу среди мужских команд</t>
  </si>
  <si>
    <t>по положению</t>
  </si>
  <si>
    <t>Первенство Пермского края по футболу среди детей</t>
  </si>
  <si>
    <t>май - июль</t>
  </si>
  <si>
    <t>Первенство Пермского края по футболу среди мужских команд</t>
  </si>
  <si>
    <t>июнь - август</t>
  </si>
  <si>
    <t>14-17.05.12</t>
  </si>
  <si>
    <t>Чемпионат по футзалу в зачет Спартакиады РОСХИМПРОФСОЮЗА.</t>
  </si>
  <si>
    <t>18-20.05.12</t>
  </si>
  <si>
    <t>Итог</t>
  </si>
  <si>
    <t>Чемпионат ОАО "Метафракс" по настольному теннису среди мужчин и женщин</t>
  </si>
  <si>
    <t>Финальные соревнования в рамках Весеннего легкоатлетического кросса в Зачет Спартакиады среди мужчин и женщин.</t>
  </si>
  <si>
    <t xml:space="preserve">Кубок Пермского края по волейболу пляжному среди мужских команд. </t>
  </si>
  <si>
    <t>Спортивный праздник посвященный «Дню физкультурника"</t>
  </si>
  <si>
    <t>Всего с мая по август месяц будет проведено 31 спортивно-массовое мероприятие, в том числе 24 для работников ОАО (2011 год 21 и 17 соответственно) в которых примет участие 1864 человека, в том числе 1525 работников ОАО (в 2011 1645 и 1339 соответственно).</t>
  </si>
  <si>
    <t>01-04.03.13</t>
  </si>
  <si>
    <t>06-15.03.13</t>
  </si>
  <si>
    <t>23-26.04.13</t>
  </si>
  <si>
    <t>10-12.04.13</t>
  </si>
  <si>
    <t>02.07-31.08.13</t>
  </si>
  <si>
    <t>01-30.09.13</t>
  </si>
  <si>
    <t>04.09-08.10.13</t>
  </si>
  <si>
    <t>10-31.10.13</t>
  </si>
  <si>
    <t>11-20.11.13</t>
  </si>
  <si>
    <t>15-16.11.13</t>
  </si>
  <si>
    <t>01.11-14.12.13</t>
  </si>
  <si>
    <t>04-07.12.2013</t>
  </si>
  <si>
    <t>15-25.02.13</t>
  </si>
  <si>
    <t>15-19.04.13</t>
  </si>
  <si>
    <t>06-14.02.13</t>
  </si>
  <si>
    <t>28-31.05.13</t>
  </si>
  <si>
    <t>Спортивный праздник, посвященный «Дню Фирмы"</t>
  </si>
  <si>
    <t>Наименование</t>
  </si>
  <si>
    <t>№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</si>
  <si>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</si>
  <si>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</si>
  <si>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</si>
  <si>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</si>
  <si>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</si>
  <si>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</si>
  <si>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</si>
  <si>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</si>
  <si>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</si>
  <si>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</si>
  <si>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</si>
  <si>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</si>
  <si>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Кубок по баскетболу среди мужских команд в зачет Ф.С.И. (8 чел) </t>
  </si>
  <si>
    <t>Награждение по итогам спартакиады "Бодрость и здоровье"</t>
  </si>
  <si>
    <t xml:space="preserve">Туристский водный поход для спортсменов ПАО "Метафракс" по реке Усьва (Усьва - Мыс) </t>
  </si>
  <si>
    <t xml:space="preserve">Туристский водный поход для спортсменов ПАО "Метафракс" по реке Чусовая (Усть-Койва - Чусовой) </t>
  </si>
  <si>
    <t xml:space="preserve">Спортивные эстафеты среди женских команд в зачет Ф.С.И </t>
  </si>
  <si>
    <t xml:space="preserve">Первенство по лыжным гонкам среди ветеранов "Снежные мэтры" </t>
  </si>
  <si>
    <t>Первенство по настольному теннису среди ветеранов "Золотая ракетка"</t>
  </si>
  <si>
    <t>Первенство по бадминтону среди ветеранов "Золотая ракетка"</t>
  </si>
  <si>
    <t xml:space="preserve">Первенство по плаванию среди ветеранов "Седой дельфин" </t>
  </si>
  <si>
    <t>Спортивный праздник, посвященный «Дню Химика»</t>
  </si>
  <si>
    <t>Кубок по дартсу среди мужских команд в зачет Ф.С.И.</t>
  </si>
  <si>
    <t>Кубок по дартсу среди женских команд в зачет Ф.С.И.</t>
  </si>
  <si>
    <t xml:space="preserve">Первенство по дартсу среди ветеранов "Волшебный дротик" </t>
  </si>
  <si>
    <t xml:space="preserve">Первенство по пулевой стрельбе среди ветеранов "Ворошиловский стрелок" </t>
  </si>
  <si>
    <t xml:space="preserve">Соревнования среди ветеранов "Веселые старты" </t>
  </si>
  <si>
    <t>Открытый Чемпионат ПАО "Метафракс" по волейболу среди мужских команд</t>
  </si>
  <si>
    <t>Открытый Чемпионат ПАО "Метафракс" по волейболу среди женских команд</t>
  </si>
  <si>
    <t xml:space="preserve">Открытый Чемпионат ПАО «Метафракс» по мини-футболу среди мужских команд (10 чел) </t>
  </si>
  <si>
    <t>Осенний легкоатлетический кросс в зачет спартакиады ПАО «Метафракс»</t>
  </si>
  <si>
    <t>Открытый Чемпионат по баскетболу среди структурных подразделений ПАО «Метафракс» мужских команд</t>
  </si>
  <si>
    <t>Лично-командный чемпионат ПАО «Метафракс» по дартсу среди мужчин и женщин в зачет Спартакиады</t>
  </si>
  <si>
    <t>Открытый чемпионат ПАО «Метафракс» по пляжному волейболу в категории «Микст»</t>
  </si>
  <si>
    <t>Кубок ПАО "Метафракс" по пляжному волейболу среди женских команд в зачёт Ф.С.И.</t>
  </si>
  <si>
    <t>Кубок ПАО "Метафракс" по пляжному волейболу среди мужских команд в зачёт Ф.С.И.</t>
  </si>
  <si>
    <t>Открытый лично-командный чемпионат ПАО "Метафракс" среди мужчин и женщин по тяжелой атлетике</t>
  </si>
  <si>
    <t>Весенний легкоатлетический кросс  ПАО «Метафракс» в зачет Спартакиады</t>
  </si>
  <si>
    <t>Кубок ПАО «Метафракс» по тайскому футболу среди мужских команд в зачет Ф.С.И.</t>
  </si>
  <si>
    <t>Кубок ПАО «Метафракс» по настольному теннису среди женских команд в зачет Ф.С.И.</t>
  </si>
  <si>
    <t>Конкурс бросков ПАО "Метафракс" по баскетболу среди женских команд в зачет Ф.С.И.</t>
  </si>
  <si>
    <t>Лично-командный чемпионат ПАО «Метафракс» по лыжному спорту среди мужчин и женщин в зачет Спартакиады</t>
  </si>
  <si>
    <t>Командный чемпионат ПАО «Метафракс» по лыжным эстафетам среди мужских и женских в зачет Спартакиады</t>
  </si>
  <si>
    <t>Лично-командный чемпионат ПАО «Метафракс» по гиревому спорту в зачет Спартакиады</t>
  </si>
  <si>
    <t>Кубок ПАО «Метафракс» по волейболу среди мужских команд в зачет Ф.С.И.</t>
  </si>
  <si>
    <t>Лично-командный чемпионат по плаванию в зачет Спартакиады ПАО «Метафракс»</t>
  </si>
  <si>
    <t>Чемпионат ПАО «Метафракс» по настольному теннису среди мужчин</t>
  </si>
  <si>
    <t>Чемпионат ПАО «Метафракс» по настольному теннису среди женщин</t>
  </si>
  <si>
    <t>Первенство по волейболу среди ветеранов "Летающий мяч"</t>
  </si>
  <si>
    <t>Чемпионат по плаванию среди структурных подразделений ПАО «Метафракс» в зачет Спартакиады</t>
  </si>
  <si>
    <t>Открытый Чемпионат ПАО «Метафракс» по баскетболу среди женских команд (с приглашением комад из других городов)</t>
  </si>
  <si>
    <t xml:space="preserve">Открытый турнир ПАО "Метафракс" по дартсу среди мужчин и женщин </t>
  </si>
  <si>
    <t>Чемпионат по лыжным гонкам среди структурных подразделений ПАО «Метафракс» в зачет Спартакиады</t>
  </si>
  <si>
    <t>Молодежный горнолыжный слалом</t>
  </si>
  <si>
    <t>Туристский водный поход молодежной организации ПАО "Метафракс"</t>
  </si>
  <si>
    <t>Туристский слет среди структурных подразделений ПАО "Метафракс"</t>
  </si>
  <si>
    <t xml:space="preserve">Открытие сезона базы отдыха "Уральский букет" (спортивная часть) </t>
  </si>
  <si>
    <t>2018 год</t>
  </si>
  <si>
    <t>Кубок ПАО «Метафракс» по мини-футболу в зачет Ф.С.И. (8 чел)</t>
  </si>
  <si>
    <t>Соревнования по боулингу "Встреча поколений"</t>
  </si>
  <si>
    <t>Первенство по гиревому спорту в зачет Спартакиады "Бодрость и здоровье"</t>
  </si>
  <si>
    <t>Первенство по дартсу в зачет Спартакиады "Бодрость и здоровье"</t>
  </si>
  <si>
    <t>Первенство по бадминтону в зачет Спартакиады "Бодрость и здоровье"</t>
  </si>
  <si>
    <t>Семейные соревнования по плаванию среди членов профсоюза</t>
  </si>
  <si>
    <t>Межрегиональная олимпиада ПАО "Метафракс" для учащихся КУБ</t>
  </si>
  <si>
    <t>Соревнования по лыжным гонкам "Встреча поколений"</t>
  </si>
  <si>
    <t>Турнир по боулингу среди ветеранов</t>
  </si>
  <si>
    <t>Соревования по рыбной ловле "Широковские просторы"</t>
  </si>
  <si>
    <t>Первенство по горным лыжам в зачет Спартакиады "бодрость и здоровье"</t>
  </si>
  <si>
    <t>Первенство по лыжным гонкам в зачет Спартакиады "бодрость и здоровье"</t>
  </si>
  <si>
    <t>Первенство по пулевой стрельбе в зачет Спартакиады "бодрость и здоровье"</t>
  </si>
  <si>
    <t>Первенство по настольному теннису в зачет Спартакиады "бодрость и здоровье"</t>
  </si>
  <si>
    <t>Первенство по волейболу в зачет Спартакиады "бодрость и здоровье"</t>
  </si>
  <si>
    <t>Первенство по футзалу в зачет Спартакиады "Бодрость и здоровье"</t>
  </si>
  <si>
    <t>Первенство по плаванию в зачет Спартакиады "Бодрость и здоровье"</t>
  </si>
  <si>
    <t>Первенство по пляжному волейболу в зачет Спартакиады "Бодрость и здоровье"</t>
  </si>
  <si>
    <t>Итоги Фестиваля спортивных игр 2018 года.</t>
  </si>
  <si>
    <t>Открытый чемпионат ПАО "Метафракс по стритболу среди мужских команд</t>
  </si>
  <si>
    <t>Семейный турслет для членов профсоюза</t>
  </si>
  <si>
    <t>Соревнования по боулингу "Молодежный страйк"</t>
  </si>
  <si>
    <t>Семейные соревнования "Веселые старты" среди членов профсоюза</t>
  </si>
  <si>
    <t>Чемпионат ПАО «Метафракс» по бадминтону среди мужчин</t>
  </si>
  <si>
    <t>Чемпионат ПАО «Метафракс» по бадминтону среди женщин</t>
  </si>
  <si>
    <t>Открытие Спартакиады 2018 года, подведение итогов 2017 года</t>
  </si>
  <si>
    <t xml:space="preserve">Открытый Чемпионат по зимнему футболу среди мужских команд (10 чел) </t>
  </si>
  <si>
    <t>СПОРТИВНО-МАССОВЫЕ МЕРОПРИЯТИЯ</t>
  </si>
  <si>
    <t>Соревнования по рыбной ловле "Широковские просторы"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</si>
</sst>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&quot;р.&quot;"/>
    <numFmt numFmtId="176" formatCode="#,##0_р_."/>
    <numFmt numFmtId="177" formatCode="dd/mm/yy"/>
    <numFmt numFmtId="178" formatCode="[$-FC19]d\ mmmm\ yyyy\ &quot;г.&quot;"/>
    <numFmt numFmtId="179" formatCode="#,##0.00&quot;р.&quot;"/>
    <numFmt numFmtId="180" formatCode="dd/mm/yy;@"/>
    <numFmt numFmtId="181" formatCode="[$-419]d\ mmm;@"/>
    <numFmt numFmtId="182" formatCode="mmm/yyyy"/>
    <numFmt numFmtId="183" formatCode="[$€-2]\ ###,000_);[Red]\([$€-2]\ ###,000\)"/>
    <numFmt numFmtId="184" formatCode="[$-419]mmmm;@"/>
    <numFmt numFmtId="185" formatCode="mmm"/>
    <numFmt numFmtId="186" formatCode="[$-419]mmmm\ yyyy;@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Times New Roman"/>
      <family val="1"/>
    </font>
    <font>
      <sz val="28"/>
      <name val="Arial"/>
      <family val="2"/>
    </font>
    <font>
      <u val="single"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justify" vertical="center"/>
    </xf>
    <xf numFmtId="180" fontId="3" fillId="0" borderId="0" xfId="0" applyNumberFormat="1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0" fontId="3" fillId="0" borderId="0" xfId="0" applyFont="1" applyFill="1" applyAlignment="1">
      <alignment/>
    </xf>
    <xf numFmtId="17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59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/>
    </xf>
    <xf numFmtId="177" fontId="6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75" fontId="0" fillId="0" borderId="0" xfId="0" applyNumberFormat="1" applyFill="1" applyAlignment="1">
      <alignment horizontal="center" vertical="center" wrapText="1"/>
    </xf>
    <xf numFmtId="175" fontId="6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175" fontId="63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5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75" fontId="62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horizontal="justify"/>
      <protection locked="0"/>
    </xf>
    <xf numFmtId="177" fontId="60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80" fontId="6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/>
    </xf>
    <xf numFmtId="175" fontId="6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9" fillId="0" borderId="0" xfId="0" applyFont="1" applyFill="1" applyBorder="1" applyAlignment="1">
      <alignment horizontal="justify"/>
    </xf>
    <xf numFmtId="0" fontId="65" fillId="0" borderId="0" xfId="0" applyFont="1" applyFill="1" applyAlignment="1">
      <alignment wrapText="1"/>
    </xf>
    <xf numFmtId="0" fontId="5" fillId="0" borderId="16" xfId="0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 applyProtection="1">
      <alignment horizontal="justify" vertical="center"/>
      <protection locked="0"/>
    </xf>
    <xf numFmtId="180" fontId="5" fillId="0" borderId="16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right" vertical="center"/>
    </xf>
    <xf numFmtId="0" fontId="7" fillId="0" borderId="16" xfId="0" applyFont="1" applyFill="1" applyBorder="1" applyAlignment="1">
      <alignment/>
    </xf>
    <xf numFmtId="0" fontId="66" fillId="0" borderId="0" xfId="0" applyFont="1" applyFill="1" applyAlignment="1">
      <alignment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horizontal="center" vertical="center"/>
    </xf>
    <xf numFmtId="180" fontId="13" fillId="0" borderId="16" xfId="0" applyNumberFormat="1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 horizontal="left" vertical="center" wrapText="1"/>
    </xf>
    <xf numFmtId="180" fontId="13" fillId="0" borderId="16" xfId="0" applyNumberFormat="1" applyFont="1" applyFill="1" applyBorder="1" applyAlignment="1">
      <alignment horizontal="left" vertical="center"/>
    </xf>
    <xf numFmtId="177" fontId="13" fillId="0" borderId="16" xfId="0" applyNumberFormat="1" applyFont="1" applyFill="1" applyBorder="1" applyAlignment="1" applyProtection="1">
      <alignment horizontal="justify" vertical="center"/>
      <protection locked="0"/>
    </xf>
    <xf numFmtId="0" fontId="4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6" name="Таблица16" displayName="Таблица16" ref="A4:J41" totalsRowCount="1">
  <tableColumns count="10">
    <tableColumn id="1" name="№ п/п"/>
    <tableColumn id="2" name="дата проведения"/>
    <tableColumn id="3" name="Мероприятие"/>
    <tableColumn id="4" name="Ранг соревнований"/>
    <tableColumn id="9" name="Место проведения"/>
    <tableColumn id="5" name="Предполагаемое количество участников (работников ОАО &quot;Метафракс&quot;)" totalsRowFunction="sum"/>
    <tableColumn id="10" name="Общее количество участников" totalsRowFunction="sum"/>
    <tableColumn id="8" name="Количество участников (работников ОАО &quot;Метафракс&quot;) в 2011 году." totalsRowFunction="sum"/>
    <tableColumn id="6" name="Общее количество участников в 2011 году." totalsRowFunction="sum"/>
    <tableColumn id="7" name="Финансовые расходы (награждение, командировочные и пр.)" totalsRowFunction="sum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7" name="Таблица17" displayName="Таблица17" ref="A46:J56" totalsRowCount="1">
  <tableColumns count="10">
    <tableColumn id="1" name="№ п/п"/>
    <tableColumn id="2" name="дата проведения"/>
    <tableColumn id="3" name="Мероприятие"/>
    <tableColumn id="4" name="Ранг соревнований"/>
    <tableColumn id="5" name="Место проведения"/>
    <tableColumn id="6" name="Предполагаемое количество участников (работников ОАО &quot;Метафракс&quot;)" totalsRowFunction="sum"/>
    <tableColumn id="7" name="Общее количество участников" totalsRowFunction="sum"/>
    <tableColumn id="8" name="Количество участников (работников ОАО &quot;Метафракс&quot;) в 2011 году." totalsRowFunction="sum"/>
    <tableColumn id="9" name="Общее количество участников в 2011 году." totalsRowFunction="sum"/>
    <tableColumn id="10" name="Финансовые расходы (награждение, командировочные и пр.)" totalsRowFunction="sum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="70" zoomScaleNormal="70" zoomScalePageLayoutView="0" workbookViewId="0" topLeftCell="A10">
      <selection activeCell="B39" sqref="B39"/>
    </sheetView>
  </sheetViews>
  <sheetFormatPr defaultColWidth="9.140625" defaultRowHeight="12.75"/>
  <cols>
    <col min="2" max="2" width="19.421875" style="0" customWidth="1"/>
    <col min="3" max="3" width="44.140625" style="0" customWidth="1"/>
    <col min="4" max="4" width="21.7109375" style="16" customWidth="1"/>
    <col min="5" max="5" width="21.140625" style="16" customWidth="1"/>
    <col min="6" max="6" width="28.8515625" style="16" customWidth="1"/>
    <col min="7" max="7" width="18.421875" style="16" customWidth="1"/>
    <col min="8" max="8" width="26.140625" style="22" customWidth="1"/>
    <col min="9" max="9" width="15.421875" style="22" customWidth="1"/>
    <col min="10" max="10" width="21.8515625" style="1" customWidth="1"/>
  </cols>
  <sheetData>
    <row r="1" spans="1:10" ht="22.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3.75" customHeight="1">
      <c r="A2" s="88" t="s">
        <v>70</v>
      </c>
      <c r="B2" s="88"/>
      <c r="C2" s="88"/>
      <c r="D2" s="88"/>
      <c r="E2" s="88"/>
      <c r="F2" s="88"/>
      <c r="G2" s="88"/>
      <c r="H2" s="88"/>
      <c r="I2" s="88"/>
      <c r="J2" s="88"/>
    </row>
    <row r="4" spans="1:10" ht="63.75">
      <c r="A4" s="9" t="s">
        <v>0</v>
      </c>
      <c r="B4" s="9" t="s">
        <v>31</v>
      </c>
      <c r="C4" s="9" t="s">
        <v>32</v>
      </c>
      <c r="D4" s="17" t="s">
        <v>33</v>
      </c>
      <c r="E4" s="27" t="s">
        <v>42</v>
      </c>
      <c r="F4" s="17" t="s">
        <v>37</v>
      </c>
      <c r="G4" s="27" t="s">
        <v>34</v>
      </c>
      <c r="H4" s="20" t="s">
        <v>38</v>
      </c>
      <c r="I4" s="28" t="s">
        <v>46</v>
      </c>
      <c r="J4" s="36" t="s">
        <v>35</v>
      </c>
    </row>
    <row r="5" spans="1:10" s="5" customFormat="1" ht="38.25">
      <c r="A5" s="9">
        <v>1</v>
      </c>
      <c r="B5" s="10" t="s">
        <v>16</v>
      </c>
      <c r="C5" s="12" t="s">
        <v>4</v>
      </c>
      <c r="D5" s="18" t="s">
        <v>36</v>
      </c>
      <c r="E5" s="26" t="s">
        <v>43</v>
      </c>
      <c r="F5" s="18">
        <v>220</v>
      </c>
      <c r="G5" s="18">
        <v>220</v>
      </c>
      <c r="H5" s="20">
        <v>199</v>
      </c>
      <c r="I5" s="20">
        <v>199</v>
      </c>
      <c r="J5" s="24">
        <f>6*200</f>
        <v>1200</v>
      </c>
    </row>
    <row r="6" spans="1:10" s="5" customFormat="1" ht="38.25">
      <c r="A6" s="9">
        <v>2</v>
      </c>
      <c r="B6" s="10">
        <v>41034</v>
      </c>
      <c r="C6" s="12" t="s">
        <v>67</v>
      </c>
      <c r="D6" s="26" t="s">
        <v>36</v>
      </c>
      <c r="E6" s="26" t="s">
        <v>43</v>
      </c>
      <c r="F6" s="18">
        <v>30</v>
      </c>
      <c r="G6" s="18">
        <v>30</v>
      </c>
      <c r="H6" s="20">
        <v>0</v>
      </c>
      <c r="I6" s="20">
        <v>0</v>
      </c>
      <c r="J6" s="24">
        <f>9*200</f>
        <v>1800</v>
      </c>
    </row>
    <row r="7" spans="1:10" s="5" customFormat="1" ht="25.5">
      <c r="A7" s="9">
        <v>3</v>
      </c>
      <c r="B7" s="10">
        <v>41035</v>
      </c>
      <c r="C7" s="45" t="s">
        <v>39</v>
      </c>
      <c r="D7" s="26" t="s">
        <v>41</v>
      </c>
      <c r="E7" s="26" t="s">
        <v>43</v>
      </c>
      <c r="F7" s="18">
        <v>15</v>
      </c>
      <c r="G7" s="18">
        <v>40</v>
      </c>
      <c r="H7" s="20">
        <v>0</v>
      </c>
      <c r="I7" s="20">
        <v>0</v>
      </c>
      <c r="J7" s="24">
        <v>0</v>
      </c>
    </row>
    <row r="8" spans="1:10" s="5" customFormat="1" ht="25.5">
      <c r="A8" s="9">
        <v>5</v>
      </c>
      <c r="B8" s="10" t="s">
        <v>13</v>
      </c>
      <c r="C8" s="45" t="s">
        <v>66</v>
      </c>
      <c r="D8" s="26" t="s">
        <v>36</v>
      </c>
      <c r="E8" s="26" t="s">
        <v>43</v>
      </c>
      <c r="F8" s="18">
        <v>15</v>
      </c>
      <c r="G8" s="18">
        <v>15</v>
      </c>
      <c r="H8" s="20">
        <v>8</v>
      </c>
      <c r="I8" s="20">
        <v>8</v>
      </c>
      <c r="J8" s="24">
        <f>6*200</f>
        <v>1200</v>
      </c>
    </row>
    <row r="9" spans="1:10" s="5" customFormat="1" ht="25.5">
      <c r="A9" s="9">
        <v>6</v>
      </c>
      <c r="B9" s="10" t="s">
        <v>13</v>
      </c>
      <c r="C9" s="45" t="s">
        <v>12</v>
      </c>
      <c r="D9" s="26" t="s">
        <v>36</v>
      </c>
      <c r="E9" s="26" t="s">
        <v>43</v>
      </c>
      <c r="F9" s="18">
        <v>40</v>
      </c>
      <c r="G9" s="18">
        <v>40</v>
      </c>
      <c r="H9" s="20">
        <v>35</v>
      </c>
      <c r="I9" s="20">
        <v>35</v>
      </c>
      <c r="J9" s="24">
        <v>0</v>
      </c>
    </row>
    <row r="10" spans="1:10" s="5" customFormat="1" ht="25.5">
      <c r="A10" s="9">
        <v>7</v>
      </c>
      <c r="B10" s="10" t="s">
        <v>14</v>
      </c>
      <c r="C10" s="12" t="s">
        <v>15</v>
      </c>
      <c r="D10" s="26" t="s">
        <v>36</v>
      </c>
      <c r="E10" s="26" t="s">
        <v>43</v>
      </c>
      <c r="F10" s="18">
        <v>235</v>
      </c>
      <c r="G10" s="18">
        <v>235</v>
      </c>
      <c r="H10" s="20">
        <v>235</v>
      </c>
      <c r="I10" s="20">
        <v>235</v>
      </c>
      <c r="J10" s="24">
        <f>6*200</f>
        <v>1200</v>
      </c>
    </row>
    <row r="11" spans="1:10" s="5" customFormat="1" ht="25.5">
      <c r="A11" s="9">
        <v>8</v>
      </c>
      <c r="B11" s="10" t="s">
        <v>62</v>
      </c>
      <c r="C11" s="45" t="s">
        <v>27</v>
      </c>
      <c r="D11" s="26" t="s">
        <v>36</v>
      </c>
      <c r="E11" s="26" t="s">
        <v>43</v>
      </c>
      <c r="F11" s="18">
        <v>50</v>
      </c>
      <c r="G11" s="18">
        <v>50</v>
      </c>
      <c r="H11" s="20">
        <v>50</v>
      </c>
      <c r="I11" s="20">
        <v>50</v>
      </c>
      <c r="J11" s="24">
        <v>0</v>
      </c>
    </row>
    <row r="12" spans="1:10" s="5" customFormat="1" ht="25.5">
      <c r="A12" s="9">
        <v>9</v>
      </c>
      <c r="B12" s="11">
        <v>41055</v>
      </c>
      <c r="C12" s="13" t="s">
        <v>5</v>
      </c>
      <c r="D12" s="26" t="s">
        <v>36</v>
      </c>
      <c r="E12" s="26" t="s">
        <v>43</v>
      </c>
      <c r="F12" s="18">
        <v>380</v>
      </c>
      <c r="G12" s="18">
        <v>440</v>
      </c>
      <c r="H12" s="20">
        <v>382</v>
      </c>
      <c r="I12" s="20">
        <v>442</v>
      </c>
      <c r="J12" s="24">
        <v>50000</v>
      </c>
    </row>
    <row r="13" spans="1:10" s="5" customFormat="1" ht="25.5">
      <c r="A13" s="9">
        <v>10</v>
      </c>
      <c r="B13" s="11" t="s">
        <v>29</v>
      </c>
      <c r="C13" s="12" t="s">
        <v>30</v>
      </c>
      <c r="D13" s="26" t="s">
        <v>36</v>
      </c>
      <c r="E13" s="26" t="s">
        <v>43</v>
      </c>
      <c r="F13" s="18">
        <v>8</v>
      </c>
      <c r="G13" s="18">
        <v>60</v>
      </c>
      <c r="H13" s="20">
        <v>8</v>
      </c>
      <c r="I13" s="20">
        <v>60</v>
      </c>
      <c r="J13" s="24">
        <f>40*200</f>
        <v>8000</v>
      </c>
    </row>
    <row r="14" spans="1:10" s="5" customFormat="1" ht="12.75" customHeight="1" hidden="1">
      <c r="A14" s="9">
        <v>11</v>
      </c>
      <c r="B14" s="11"/>
      <c r="C14" s="12"/>
      <c r="D14" s="18"/>
      <c r="E14" s="18"/>
      <c r="F14" s="18"/>
      <c r="G14" s="18"/>
      <c r="H14" s="20"/>
      <c r="I14" s="20"/>
      <c r="J14" s="24"/>
    </row>
    <row r="15" spans="1:10" s="5" customFormat="1" ht="11.25" customHeight="1" hidden="1">
      <c r="A15" s="9">
        <v>12</v>
      </c>
      <c r="B15" s="11"/>
      <c r="C15" s="12"/>
      <c r="D15" s="18"/>
      <c r="E15" s="18"/>
      <c r="F15" s="18"/>
      <c r="G15" s="18"/>
      <c r="H15" s="20"/>
      <c r="I15" s="20"/>
      <c r="J15" s="24"/>
    </row>
    <row r="16" spans="1:10" s="5" customFormat="1" ht="12.75" customHeight="1" hidden="1">
      <c r="A16" s="9">
        <v>13</v>
      </c>
      <c r="B16" s="11"/>
      <c r="C16" s="12"/>
      <c r="D16" s="18"/>
      <c r="E16" s="18"/>
      <c r="F16" s="18"/>
      <c r="G16" s="18"/>
      <c r="H16" s="20"/>
      <c r="I16" s="20"/>
      <c r="J16" s="24"/>
    </row>
    <row r="17" spans="1:10" s="5" customFormat="1" ht="12.75" customHeight="1" hidden="1">
      <c r="A17" s="9">
        <v>14</v>
      </c>
      <c r="B17" s="11"/>
      <c r="C17" s="12"/>
      <c r="D17" s="18"/>
      <c r="E17" s="18"/>
      <c r="F17" s="18"/>
      <c r="G17" s="18"/>
      <c r="H17" s="20"/>
      <c r="I17" s="20"/>
      <c r="J17" s="24"/>
    </row>
    <row r="18" spans="1:10" s="5" customFormat="1" ht="12.75" customHeight="1" hidden="1">
      <c r="A18" s="9">
        <v>15</v>
      </c>
      <c r="B18" s="11"/>
      <c r="C18" s="12"/>
      <c r="D18" s="18"/>
      <c r="E18" s="18"/>
      <c r="F18" s="18"/>
      <c r="G18" s="18"/>
      <c r="H18" s="20"/>
      <c r="I18" s="20"/>
      <c r="J18" s="24"/>
    </row>
    <row r="19" spans="1:10" s="5" customFormat="1" ht="12.75" customHeight="1" hidden="1">
      <c r="A19" s="9">
        <v>16</v>
      </c>
      <c r="B19" s="11"/>
      <c r="C19" s="12"/>
      <c r="D19" s="18"/>
      <c r="E19" s="18"/>
      <c r="F19" s="18"/>
      <c r="G19" s="18"/>
      <c r="H19" s="20"/>
      <c r="I19" s="20"/>
      <c r="J19" s="24"/>
    </row>
    <row r="20" spans="1:10" s="5" customFormat="1" ht="12.75" customHeight="1" hidden="1">
      <c r="A20" s="9">
        <v>17</v>
      </c>
      <c r="B20" s="11"/>
      <c r="C20" s="12"/>
      <c r="D20" s="18"/>
      <c r="E20" s="18"/>
      <c r="F20" s="18"/>
      <c r="G20" s="18"/>
      <c r="H20" s="20"/>
      <c r="I20" s="20"/>
      <c r="J20" s="24"/>
    </row>
    <row r="21" spans="1:10" s="5" customFormat="1" ht="12.75" customHeight="1" hidden="1">
      <c r="A21" s="9">
        <v>18</v>
      </c>
      <c r="B21" s="11"/>
      <c r="C21" s="12"/>
      <c r="D21" s="18"/>
      <c r="E21" s="18"/>
      <c r="F21" s="18"/>
      <c r="G21" s="18"/>
      <c r="H21" s="20"/>
      <c r="I21" s="20"/>
      <c r="J21" s="24"/>
    </row>
    <row r="22" spans="1:10" s="5" customFormat="1" ht="12.75" customHeight="1" hidden="1">
      <c r="A22" s="9">
        <v>19</v>
      </c>
      <c r="B22" s="11"/>
      <c r="C22" s="12"/>
      <c r="D22" s="18"/>
      <c r="E22" s="18"/>
      <c r="F22" s="18"/>
      <c r="G22" s="18"/>
      <c r="H22" s="20"/>
      <c r="I22" s="20"/>
      <c r="J22" s="24"/>
    </row>
    <row r="23" spans="1:10" s="5" customFormat="1" ht="12.75" customHeight="1" hidden="1">
      <c r="A23" s="9">
        <v>20</v>
      </c>
      <c r="B23" s="11"/>
      <c r="C23" s="12"/>
      <c r="D23" s="18"/>
      <c r="E23" s="18"/>
      <c r="F23" s="18"/>
      <c r="G23" s="18"/>
      <c r="H23" s="20"/>
      <c r="I23" s="20"/>
      <c r="J23" s="24"/>
    </row>
    <row r="24" spans="1:10" s="5" customFormat="1" ht="25.5">
      <c r="A24" s="9">
        <v>21</v>
      </c>
      <c r="B24" s="10" t="s">
        <v>18</v>
      </c>
      <c r="C24" s="45" t="s">
        <v>21</v>
      </c>
      <c r="D24" s="26" t="s">
        <v>36</v>
      </c>
      <c r="E24" s="26" t="s">
        <v>43</v>
      </c>
      <c r="F24" s="18">
        <f>13*2</f>
        <v>26</v>
      </c>
      <c r="G24" s="18">
        <v>26</v>
      </c>
      <c r="H24" s="20">
        <v>26</v>
      </c>
      <c r="I24" s="20">
        <v>26</v>
      </c>
      <c r="J24" s="24">
        <v>0</v>
      </c>
    </row>
    <row r="25" spans="1:10" s="5" customFormat="1" ht="25.5">
      <c r="A25" s="9">
        <v>22</v>
      </c>
      <c r="B25" s="11" t="s">
        <v>23</v>
      </c>
      <c r="C25" s="14" t="s">
        <v>7</v>
      </c>
      <c r="D25" s="26" t="s">
        <v>36</v>
      </c>
      <c r="E25" s="26" t="s">
        <v>43</v>
      </c>
      <c r="F25" s="18">
        <v>30</v>
      </c>
      <c r="G25" s="18">
        <v>30</v>
      </c>
      <c r="H25" s="20">
        <v>0</v>
      </c>
      <c r="I25" s="20">
        <v>0</v>
      </c>
      <c r="J25" s="24">
        <f>3*8*200</f>
        <v>4800</v>
      </c>
    </row>
    <row r="26" spans="1:10" s="5" customFormat="1" ht="38.25">
      <c r="A26" s="9">
        <v>23</v>
      </c>
      <c r="B26" s="10" t="s">
        <v>19</v>
      </c>
      <c r="C26" s="45" t="s">
        <v>20</v>
      </c>
      <c r="D26" s="26" t="s">
        <v>36</v>
      </c>
      <c r="E26" s="26" t="s">
        <v>43</v>
      </c>
      <c r="F26" s="18">
        <v>42</v>
      </c>
      <c r="G26" s="18">
        <v>30</v>
      </c>
      <c r="H26" s="20">
        <v>42</v>
      </c>
      <c r="I26" s="20">
        <v>30</v>
      </c>
      <c r="J26" s="24">
        <f>4*2*200</f>
        <v>1600</v>
      </c>
    </row>
    <row r="27" spans="1:10" s="5" customFormat="1" ht="38.25">
      <c r="A27" s="9">
        <v>24</v>
      </c>
      <c r="B27" s="10">
        <v>41069</v>
      </c>
      <c r="C27" s="45" t="s">
        <v>22</v>
      </c>
      <c r="D27" s="26" t="s">
        <v>36</v>
      </c>
      <c r="E27" s="26" t="s">
        <v>43</v>
      </c>
      <c r="F27" s="18">
        <v>9</v>
      </c>
      <c r="G27" s="18">
        <v>36</v>
      </c>
      <c r="H27" s="20">
        <v>9</v>
      </c>
      <c r="I27" s="20">
        <f>12*3</f>
        <v>36</v>
      </c>
      <c r="J27" s="24">
        <f>3*3*3*200</f>
        <v>5400</v>
      </c>
    </row>
    <row r="28" spans="1:10" s="5" customFormat="1" ht="12.75">
      <c r="A28" s="9">
        <v>25</v>
      </c>
      <c r="B28" s="11">
        <v>41076</v>
      </c>
      <c r="C28" s="64" t="s">
        <v>6</v>
      </c>
      <c r="D28" s="26" t="s">
        <v>36</v>
      </c>
      <c r="E28" s="26" t="s">
        <v>45</v>
      </c>
      <c r="F28" s="18">
        <v>50</v>
      </c>
      <c r="G28" s="18">
        <v>50</v>
      </c>
      <c r="H28" s="20">
        <v>30</v>
      </c>
      <c r="I28" s="20">
        <v>30</v>
      </c>
      <c r="J28" s="24">
        <v>0</v>
      </c>
    </row>
    <row r="29" spans="1:10" s="5" customFormat="1" ht="12.75">
      <c r="A29" s="9">
        <v>26</v>
      </c>
      <c r="B29" s="11">
        <v>41083</v>
      </c>
      <c r="C29" s="13" t="s">
        <v>17</v>
      </c>
      <c r="D29" s="26" t="s">
        <v>36</v>
      </c>
      <c r="E29" s="26" t="s">
        <v>43</v>
      </c>
      <c r="F29" s="18">
        <v>230</v>
      </c>
      <c r="G29" s="18">
        <v>250</v>
      </c>
      <c r="H29" s="20">
        <v>202</v>
      </c>
      <c r="I29" s="20">
        <v>213</v>
      </c>
      <c r="J29" s="24">
        <v>30000</v>
      </c>
    </row>
    <row r="30" spans="1:10" s="5" customFormat="1" ht="25.5">
      <c r="A30" s="9">
        <v>27</v>
      </c>
      <c r="B30" s="11" t="s">
        <v>29</v>
      </c>
      <c r="C30" s="12" t="s">
        <v>30</v>
      </c>
      <c r="D30" s="26" t="s">
        <v>36</v>
      </c>
      <c r="E30" s="26" t="s">
        <v>43</v>
      </c>
      <c r="F30" s="18">
        <v>0</v>
      </c>
      <c r="G30" s="18">
        <v>50</v>
      </c>
      <c r="H30" s="20">
        <v>0</v>
      </c>
      <c r="I30" s="20">
        <v>50</v>
      </c>
      <c r="J30" s="24">
        <f>40*200</f>
        <v>8000</v>
      </c>
    </row>
    <row r="31" spans="1:10" s="5" customFormat="1" ht="12.75" customHeight="1" hidden="1">
      <c r="A31" s="9">
        <v>28</v>
      </c>
      <c r="B31" s="11"/>
      <c r="C31" s="14"/>
      <c r="D31" s="18"/>
      <c r="E31" s="18"/>
      <c r="F31" s="18"/>
      <c r="G31" s="18"/>
      <c r="H31" s="20"/>
      <c r="I31" s="20"/>
      <c r="J31" s="24"/>
    </row>
    <row r="32" spans="1:10" s="5" customFormat="1" ht="12.75" customHeight="1" hidden="1">
      <c r="A32" s="9">
        <v>29</v>
      </c>
      <c r="B32" s="11"/>
      <c r="C32" s="14"/>
      <c r="D32" s="18"/>
      <c r="E32" s="18"/>
      <c r="F32" s="18"/>
      <c r="G32" s="18"/>
      <c r="H32" s="20"/>
      <c r="I32" s="20"/>
      <c r="J32" s="24"/>
    </row>
    <row r="33" spans="1:10" s="5" customFormat="1" ht="12.75" customHeight="1" hidden="1">
      <c r="A33" s="9">
        <v>30</v>
      </c>
      <c r="B33" s="11"/>
      <c r="C33" s="14"/>
      <c r="D33" s="18"/>
      <c r="E33" s="18"/>
      <c r="F33" s="18"/>
      <c r="G33" s="18"/>
      <c r="H33" s="20"/>
      <c r="I33" s="20"/>
      <c r="J33" s="24"/>
    </row>
    <row r="34" spans="1:10" s="5" customFormat="1" ht="12.75" customHeight="1" hidden="1">
      <c r="A34" s="9">
        <v>31</v>
      </c>
      <c r="B34" s="11"/>
      <c r="C34" s="14"/>
      <c r="D34" s="18"/>
      <c r="E34" s="18"/>
      <c r="F34" s="18"/>
      <c r="G34" s="18"/>
      <c r="H34" s="20"/>
      <c r="I34" s="20"/>
      <c r="J34" s="24"/>
    </row>
    <row r="35" spans="1:10" s="5" customFormat="1" ht="12.75" customHeight="1" hidden="1">
      <c r="A35" s="9">
        <v>32</v>
      </c>
      <c r="B35" s="11"/>
      <c r="C35" s="14"/>
      <c r="D35" s="18"/>
      <c r="E35" s="18"/>
      <c r="F35" s="18"/>
      <c r="G35" s="18"/>
      <c r="H35" s="20"/>
      <c r="I35" s="20"/>
      <c r="J35" s="24"/>
    </row>
    <row r="36" spans="1:10" s="5" customFormat="1" ht="12.75" customHeight="1" hidden="1">
      <c r="A36" s="9">
        <v>33</v>
      </c>
      <c r="B36" s="11"/>
      <c r="C36" s="14"/>
      <c r="D36" s="18"/>
      <c r="E36" s="18"/>
      <c r="F36" s="18"/>
      <c r="G36" s="18"/>
      <c r="H36" s="20"/>
      <c r="I36" s="20"/>
      <c r="J36" s="24"/>
    </row>
    <row r="37" spans="1:10" s="5" customFormat="1" ht="12.75" customHeight="1">
      <c r="A37" s="9"/>
      <c r="B37" s="11" t="s">
        <v>29</v>
      </c>
      <c r="C37" s="13" t="s">
        <v>69</v>
      </c>
      <c r="D37" s="26" t="s">
        <v>36</v>
      </c>
      <c r="E37" s="26" t="s">
        <v>43</v>
      </c>
      <c r="F37" s="18">
        <v>70</v>
      </c>
      <c r="G37" s="18">
        <v>130</v>
      </c>
      <c r="H37" s="20">
        <v>50</v>
      </c>
      <c r="I37" s="20">
        <v>111</v>
      </c>
      <c r="J37" s="24">
        <f>6*200</f>
        <v>1200</v>
      </c>
    </row>
    <row r="38" spans="1:10" s="5" customFormat="1" ht="25.5">
      <c r="A38" s="9">
        <v>34</v>
      </c>
      <c r="B38" s="10" t="s">
        <v>28</v>
      </c>
      <c r="C38" s="14" t="s">
        <v>24</v>
      </c>
      <c r="D38" s="26" t="s">
        <v>36</v>
      </c>
      <c r="E38" s="26" t="s">
        <v>43</v>
      </c>
      <c r="F38" s="18">
        <v>15</v>
      </c>
      <c r="G38" s="18">
        <v>30</v>
      </c>
      <c r="H38" s="20">
        <v>15</v>
      </c>
      <c r="I38" s="20">
        <v>30</v>
      </c>
      <c r="J38" s="24">
        <f>3*2*500</f>
        <v>3000</v>
      </c>
    </row>
    <row r="39" spans="1:10" s="5" customFormat="1" ht="25.5">
      <c r="A39" s="9">
        <v>35</v>
      </c>
      <c r="B39" s="10">
        <v>41104</v>
      </c>
      <c r="C39" s="45" t="s">
        <v>8</v>
      </c>
      <c r="D39" s="26" t="s">
        <v>36</v>
      </c>
      <c r="E39" s="26" t="s">
        <v>43</v>
      </c>
      <c r="F39" s="18">
        <v>30</v>
      </c>
      <c r="G39" s="18">
        <v>30</v>
      </c>
      <c r="H39" s="20">
        <v>18</v>
      </c>
      <c r="I39" s="20">
        <v>18</v>
      </c>
      <c r="J39" s="24">
        <f>2000</f>
        <v>2000</v>
      </c>
    </row>
    <row r="40" spans="1:10" s="5" customFormat="1" ht="12.75">
      <c r="A40" s="9">
        <v>36</v>
      </c>
      <c r="B40" s="11" t="s">
        <v>26</v>
      </c>
      <c r="C40" s="45" t="s">
        <v>25</v>
      </c>
      <c r="D40" s="26" t="s">
        <v>36</v>
      </c>
      <c r="E40" s="26" t="s">
        <v>43</v>
      </c>
      <c r="F40" s="18">
        <v>30</v>
      </c>
      <c r="G40" s="18">
        <v>72</v>
      </c>
      <c r="H40" s="20">
        <v>30</v>
      </c>
      <c r="I40" s="20">
        <v>72</v>
      </c>
      <c r="J40" s="24">
        <f>8*3*200</f>
        <v>4800</v>
      </c>
    </row>
    <row r="41" spans="1:10" ht="12.75">
      <c r="A41" s="60" t="s">
        <v>65</v>
      </c>
      <c r="C41" s="7"/>
      <c r="D41" s="19"/>
      <c r="E41" s="19"/>
      <c r="F41" s="19">
        <f>SUBTOTAL(109,F5:F40)</f>
        <v>1525</v>
      </c>
      <c r="G41" s="19">
        <f>SUBTOTAL(109,G5:G40)</f>
        <v>1864</v>
      </c>
      <c r="H41" s="61">
        <f>SUBTOTAL(109,H5:H40)</f>
        <v>1339</v>
      </c>
      <c r="I41" s="61">
        <f>SUBTOTAL(109,I5:I40)</f>
        <v>1645</v>
      </c>
      <c r="J41" s="24">
        <f>SUBTOTAL(109,J5:J40)</f>
        <v>124200</v>
      </c>
    </row>
    <row r="44" spans="1:10" ht="22.5">
      <c r="A44" s="87" t="s">
        <v>49</v>
      </c>
      <c r="B44" s="87"/>
      <c r="C44" s="87"/>
      <c r="D44" s="87"/>
      <c r="E44" s="87"/>
      <c r="F44" s="87"/>
      <c r="G44" s="87"/>
      <c r="H44" s="87"/>
      <c r="I44" s="87"/>
      <c r="J44" s="87"/>
    </row>
    <row r="46" spans="1:10" ht="64.5" thickBot="1">
      <c r="A46" s="30" t="s">
        <v>0</v>
      </c>
      <c r="B46" s="31" t="s">
        <v>31</v>
      </c>
      <c r="C46" s="31" t="s">
        <v>32</v>
      </c>
      <c r="D46" s="32" t="s">
        <v>33</v>
      </c>
      <c r="E46" s="32" t="s">
        <v>42</v>
      </c>
      <c r="F46" s="32" t="s">
        <v>37</v>
      </c>
      <c r="G46" s="32" t="s">
        <v>34</v>
      </c>
      <c r="H46" s="33" t="s">
        <v>38</v>
      </c>
      <c r="I46" s="33" t="s">
        <v>46</v>
      </c>
      <c r="J46" s="34" t="s">
        <v>35</v>
      </c>
    </row>
    <row r="47" spans="1:10" ht="25.5">
      <c r="A47" s="29">
        <v>1</v>
      </c>
      <c r="B47" s="46">
        <v>41038</v>
      </c>
      <c r="C47" s="50" t="s">
        <v>3</v>
      </c>
      <c r="D47" s="40" t="s">
        <v>40</v>
      </c>
      <c r="E47" s="40" t="s">
        <v>44</v>
      </c>
      <c r="F47" s="40">
        <v>20</v>
      </c>
      <c r="G47" s="40">
        <v>200</v>
      </c>
      <c r="H47" s="39">
        <v>20</v>
      </c>
      <c r="I47" s="39">
        <v>200</v>
      </c>
      <c r="J47" s="41">
        <f>200*17</f>
        <v>3400</v>
      </c>
    </row>
    <row r="48" spans="1:10" ht="25.5">
      <c r="A48" s="29">
        <v>2</v>
      </c>
      <c r="B48" s="15" t="s">
        <v>64</v>
      </c>
      <c r="C48" s="43" t="s">
        <v>63</v>
      </c>
      <c r="D48" s="21" t="s">
        <v>41</v>
      </c>
      <c r="E48" s="21" t="s">
        <v>44</v>
      </c>
      <c r="F48" s="21">
        <v>20</v>
      </c>
      <c r="G48" s="21">
        <v>110</v>
      </c>
      <c r="H48" s="23">
        <v>10</v>
      </c>
      <c r="I48" s="23">
        <v>100</v>
      </c>
      <c r="J48" s="25">
        <v>0</v>
      </c>
    </row>
    <row r="49" spans="1:10" ht="25.5">
      <c r="A49" s="29">
        <v>3</v>
      </c>
      <c r="B49" s="47" t="s">
        <v>59</v>
      </c>
      <c r="C49" s="51" t="s">
        <v>58</v>
      </c>
      <c r="D49" s="55" t="s">
        <v>41</v>
      </c>
      <c r="E49" s="55" t="s">
        <v>57</v>
      </c>
      <c r="F49" s="57">
        <v>0</v>
      </c>
      <c r="G49" s="57">
        <v>140</v>
      </c>
      <c r="H49" s="23">
        <v>0</v>
      </c>
      <c r="I49" s="23">
        <v>140</v>
      </c>
      <c r="J49" s="58">
        <v>5000</v>
      </c>
    </row>
    <row r="50" spans="1:10" ht="25.5">
      <c r="A50" s="29">
        <v>4</v>
      </c>
      <c r="B50" s="38" t="s">
        <v>55</v>
      </c>
      <c r="C50" s="54" t="s">
        <v>56</v>
      </c>
      <c r="D50" s="21" t="s">
        <v>41</v>
      </c>
      <c r="E50" s="21" t="s">
        <v>57</v>
      </c>
      <c r="F50" s="21">
        <v>17</v>
      </c>
      <c r="G50" s="21">
        <v>170</v>
      </c>
      <c r="H50" s="23">
        <v>17</v>
      </c>
      <c r="I50" s="23">
        <v>170</v>
      </c>
      <c r="J50" s="25">
        <f>30000</f>
        <v>30000</v>
      </c>
    </row>
    <row r="51" spans="1:10" ht="25.5">
      <c r="A51" s="29">
        <v>5</v>
      </c>
      <c r="B51" s="48" t="s">
        <v>61</v>
      </c>
      <c r="C51" s="52" t="s">
        <v>60</v>
      </c>
      <c r="D51" s="35" t="s">
        <v>41</v>
      </c>
      <c r="E51" s="35" t="s">
        <v>57</v>
      </c>
      <c r="F51" s="16">
        <v>17</v>
      </c>
      <c r="G51" s="16">
        <v>136</v>
      </c>
      <c r="H51" s="22">
        <v>17</v>
      </c>
      <c r="I51" s="22">
        <v>170</v>
      </c>
      <c r="J51" s="42">
        <f>30000</f>
        <v>30000</v>
      </c>
    </row>
    <row r="52" spans="1:10" ht="12.75">
      <c r="A52" s="29">
        <v>6</v>
      </c>
      <c r="B52" s="37" t="s">
        <v>1</v>
      </c>
      <c r="C52" s="65" t="s">
        <v>52</v>
      </c>
      <c r="D52" s="35" t="s">
        <v>40</v>
      </c>
      <c r="E52" s="35" t="s">
        <v>53</v>
      </c>
      <c r="F52" s="16">
        <v>10</v>
      </c>
      <c r="G52" s="16">
        <v>100</v>
      </c>
      <c r="H52" s="22">
        <v>10</v>
      </c>
      <c r="I52" s="22">
        <v>100</v>
      </c>
      <c r="J52" s="42">
        <v>0</v>
      </c>
    </row>
    <row r="53" spans="1:10" ht="25.5">
      <c r="A53" s="29">
        <v>7</v>
      </c>
      <c r="B53" s="37" t="s">
        <v>50</v>
      </c>
      <c r="C53" s="44" t="s">
        <v>51</v>
      </c>
      <c r="D53" s="35" t="s">
        <v>40</v>
      </c>
      <c r="E53" s="35" t="s">
        <v>44</v>
      </c>
      <c r="F53" s="16">
        <v>10</v>
      </c>
      <c r="G53" s="16">
        <v>40</v>
      </c>
      <c r="H53" s="22">
        <v>10</v>
      </c>
      <c r="I53" s="22">
        <v>40</v>
      </c>
      <c r="J53" s="42">
        <v>0</v>
      </c>
    </row>
    <row r="54" spans="1:10" ht="12.75">
      <c r="A54" s="29">
        <v>8</v>
      </c>
      <c r="B54" s="37" t="s">
        <v>2</v>
      </c>
      <c r="C54" s="65" t="s">
        <v>54</v>
      </c>
      <c r="D54" s="35" t="s">
        <v>40</v>
      </c>
      <c r="E54" s="35" t="s">
        <v>53</v>
      </c>
      <c r="F54" s="16">
        <v>10</v>
      </c>
      <c r="G54" s="16">
        <v>100</v>
      </c>
      <c r="H54" s="22">
        <v>10</v>
      </c>
      <c r="I54" s="22">
        <v>100</v>
      </c>
      <c r="J54" s="42">
        <v>0</v>
      </c>
    </row>
    <row r="55" spans="1:10" ht="25.5">
      <c r="A55" s="29">
        <v>9</v>
      </c>
      <c r="B55" s="49" t="s">
        <v>2</v>
      </c>
      <c r="C55" s="53" t="s">
        <v>68</v>
      </c>
      <c r="D55" s="56" t="s">
        <v>41</v>
      </c>
      <c r="E55" s="56" t="s">
        <v>47</v>
      </c>
      <c r="F55" s="56">
        <v>4</v>
      </c>
      <c r="G55" s="56">
        <v>32</v>
      </c>
      <c r="H55" s="28">
        <v>2</v>
      </c>
      <c r="I55" s="28">
        <v>32</v>
      </c>
      <c r="J55" s="59">
        <f>4*1400</f>
        <v>5600</v>
      </c>
    </row>
    <row r="56" spans="1:10" ht="12.75">
      <c r="A56" s="62" t="s">
        <v>65</v>
      </c>
      <c r="B56" s="37"/>
      <c r="C56" s="63"/>
      <c r="F56" s="16">
        <f>SUBTOTAL(109,F47:F55)</f>
        <v>108</v>
      </c>
      <c r="G56" s="16">
        <f>SUBTOTAL(109,G47:G55)</f>
        <v>1028</v>
      </c>
      <c r="H56" s="22">
        <f>SUBTOTAL(109,H47:H55)</f>
        <v>96</v>
      </c>
      <c r="I56" s="22">
        <f>SUBTOTAL(109,I47:I55)</f>
        <v>1052</v>
      </c>
      <c r="J56" s="8">
        <f>SUBTOTAL(109,J47:J55)</f>
        <v>74000</v>
      </c>
    </row>
  </sheetData>
  <sheetProtection/>
  <mergeCells count="3">
    <mergeCell ref="A1:J1"/>
    <mergeCell ref="A44:J44"/>
    <mergeCell ref="A2:J2"/>
  </mergeCells>
  <printOptions/>
  <pageMargins left="0.24" right="0.16" top="0.27" bottom="0.26" header="0.2" footer="0.15"/>
  <pageSetup horizontalDpi="600" verticalDpi="600" orientation="landscape" paperSize="9" scale="60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75" zoomScaleNormal="75" workbookViewId="0" topLeftCell="A10">
      <selection activeCell="F93" sqref="F93"/>
    </sheetView>
  </sheetViews>
  <sheetFormatPr defaultColWidth="9.140625" defaultRowHeight="12.75"/>
  <cols>
    <col min="1" max="1" width="8.140625" style="0" customWidth="1"/>
    <col min="2" max="2" width="14.57421875" style="3" hidden="1" customWidth="1"/>
    <col min="3" max="3" width="111.140625" style="2" customWidth="1"/>
    <col min="4" max="4" width="19.00390625" style="5" customWidth="1"/>
    <col min="5" max="16384" width="9.140625" style="5" customWidth="1"/>
  </cols>
  <sheetData>
    <row r="1" spans="1:4" s="4" customFormat="1" ht="49.5" customHeight="1">
      <c r="A1" s="95" t="s">
        <v>147</v>
      </c>
      <c r="B1" s="95"/>
      <c r="C1" s="95"/>
      <c r="D1" s="76"/>
    </row>
    <row r="2" spans="1:4" s="4" customFormat="1" ht="49.5" customHeight="1">
      <c r="A2" s="96" t="s">
        <v>175</v>
      </c>
      <c r="B2" s="95"/>
      <c r="C2" s="95"/>
      <c r="D2" s="76"/>
    </row>
    <row r="3" spans="1:4" s="6" customFormat="1" ht="70.5" customHeight="1">
      <c r="A3" s="66" t="s">
        <v>89</v>
      </c>
      <c r="B3" s="67" t="s">
        <v>9</v>
      </c>
      <c r="C3" s="68" t="s">
        <v>88</v>
      </c>
      <c r="D3" s="77"/>
    </row>
    <row r="4" spans="1:4" ht="45" customHeight="1">
      <c r="A4" s="89" t="s">
        <v>90</v>
      </c>
      <c r="B4" s="90"/>
      <c r="C4" s="91"/>
      <c r="D4" s="71"/>
    </row>
    <row r="5" spans="1:4" ht="45" customHeight="1">
      <c r="A5" s="82">
        <v>1</v>
      </c>
      <c r="B5" s="83"/>
      <c r="C5" s="84" t="s">
        <v>173</v>
      </c>
      <c r="D5" s="71"/>
    </row>
    <row r="6" spans="1:4" ht="45" customHeight="1">
      <c r="A6" s="82">
        <v>2</v>
      </c>
      <c r="B6" s="83">
        <v>41292</v>
      </c>
      <c r="C6" s="84" t="s">
        <v>135</v>
      </c>
      <c r="D6" s="71"/>
    </row>
    <row r="7" spans="1:8" ht="45" customHeight="1">
      <c r="A7" s="82">
        <v>3</v>
      </c>
      <c r="B7" s="83"/>
      <c r="C7" s="81" t="s">
        <v>11</v>
      </c>
      <c r="D7" s="78"/>
      <c r="E7" s="69"/>
      <c r="F7" s="69"/>
      <c r="G7" s="69"/>
      <c r="H7" s="69"/>
    </row>
    <row r="8" spans="1:8" ht="45" customHeight="1">
      <c r="A8" s="82">
        <v>4</v>
      </c>
      <c r="B8" s="83"/>
      <c r="C8" s="81" t="s">
        <v>10</v>
      </c>
      <c r="D8" s="78"/>
      <c r="E8" s="69"/>
      <c r="F8" s="69"/>
      <c r="G8" s="69"/>
      <c r="H8" s="69"/>
    </row>
    <row r="9" spans="1:8" ht="45" customHeight="1">
      <c r="A9" s="82">
        <v>5</v>
      </c>
      <c r="B9" s="83"/>
      <c r="C9" s="81" t="s">
        <v>174</v>
      </c>
      <c r="D9" s="78"/>
      <c r="E9" s="69"/>
      <c r="F9" s="69"/>
      <c r="G9" s="70"/>
      <c r="H9" s="69"/>
    </row>
    <row r="10" spans="1:4" ht="45" customHeight="1">
      <c r="A10" s="92" t="s">
        <v>91</v>
      </c>
      <c r="B10" s="93"/>
      <c r="C10" s="93"/>
      <c r="D10" s="71"/>
    </row>
    <row r="11" spans="1:4" ht="45" customHeight="1">
      <c r="A11" s="82">
        <v>6</v>
      </c>
      <c r="B11" s="83" t="s">
        <v>85</v>
      </c>
      <c r="C11" s="84" t="s">
        <v>148</v>
      </c>
      <c r="D11" s="71"/>
    </row>
    <row r="12" spans="1:4" ht="45" customHeight="1">
      <c r="A12" s="82">
        <v>7</v>
      </c>
      <c r="B12" s="83" t="s">
        <v>83</v>
      </c>
      <c r="C12" s="84" t="s">
        <v>134</v>
      </c>
      <c r="D12" s="71"/>
    </row>
    <row r="13" spans="1:4" ht="45" customHeight="1">
      <c r="A13" s="82">
        <v>8</v>
      </c>
      <c r="B13" s="83"/>
      <c r="C13" s="84" t="s">
        <v>106</v>
      </c>
      <c r="D13" s="71"/>
    </row>
    <row r="14" spans="1:4" ht="45" customHeight="1">
      <c r="A14" s="82">
        <v>9</v>
      </c>
      <c r="B14" s="83">
        <v>41321</v>
      </c>
      <c r="C14" s="81" t="s">
        <v>151</v>
      </c>
      <c r="D14" s="71"/>
    </row>
    <row r="15" spans="1:4" ht="45" customHeight="1">
      <c r="A15" s="82">
        <v>10</v>
      </c>
      <c r="B15" s="83"/>
      <c r="C15" s="81" t="s">
        <v>152</v>
      </c>
      <c r="D15" s="71"/>
    </row>
    <row r="16" spans="1:4" ht="45" customHeight="1">
      <c r="A16" s="82">
        <v>11</v>
      </c>
      <c r="B16" s="83">
        <v>41321</v>
      </c>
      <c r="C16" s="81" t="s">
        <v>150</v>
      </c>
      <c r="D16" s="71"/>
    </row>
    <row r="17" spans="1:4" ht="45" customHeight="1">
      <c r="A17" s="82">
        <v>12</v>
      </c>
      <c r="B17" s="83"/>
      <c r="C17" s="81" t="s">
        <v>107</v>
      </c>
      <c r="D17" s="71"/>
    </row>
    <row r="18" spans="1:4" ht="53.25" customHeight="1">
      <c r="A18" s="82">
        <v>13</v>
      </c>
      <c r="B18" s="83">
        <v>41328</v>
      </c>
      <c r="C18" s="84" t="s">
        <v>133</v>
      </c>
      <c r="D18" s="71"/>
    </row>
    <row r="19" spans="1:4" ht="54" customHeight="1">
      <c r="A19" s="82">
        <v>14</v>
      </c>
      <c r="B19" s="83"/>
      <c r="C19" s="84" t="s">
        <v>132</v>
      </c>
      <c r="D19" s="71"/>
    </row>
    <row r="20" spans="1:4" ht="54" customHeight="1">
      <c r="A20" s="82">
        <v>15</v>
      </c>
      <c r="B20" s="83"/>
      <c r="C20" s="84" t="s">
        <v>143</v>
      </c>
      <c r="D20" s="71"/>
    </row>
    <row r="21" spans="1:4" ht="54" customHeight="1">
      <c r="A21" s="82">
        <v>16</v>
      </c>
      <c r="B21" s="83"/>
      <c r="C21" s="84" t="s">
        <v>154</v>
      </c>
      <c r="D21" s="71"/>
    </row>
    <row r="22" spans="1:4" ht="54" customHeight="1">
      <c r="A22" s="82">
        <v>17</v>
      </c>
      <c r="B22" s="83"/>
      <c r="C22" s="84" t="s">
        <v>149</v>
      </c>
      <c r="D22" s="71"/>
    </row>
    <row r="23" spans="1:4" ht="54" customHeight="1">
      <c r="A23" s="82">
        <v>18</v>
      </c>
      <c r="B23" s="83"/>
      <c r="C23" s="81" t="s">
        <v>174</v>
      </c>
      <c r="D23" s="71"/>
    </row>
    <row r="24" spans="1:4" ht="54" customHeight="1">
      <c r="A24" s="82">
        <v>19</v>
      </c>
      <c r="B24" s="83"/>
      <c r="C24" s="84" t="s">
        <v>153</v>
      </c>
      <c r="D24" s="71"/>
    </row>
    <row r="25" spans="1:4" ht="45" customHeight="1">
      <c r="A25" s="92" t="s">
        <v>92</v>
      </c>
      <c r="B25" s="93"/>
      <c r="C25" s="94"/>
      <c r="D25" s="71"/>
    </row>
    <row r="26" spans="1:4" ht="52.5" customHeight="1">
      <c r="A26" s="82">
        <v>20</v>
      </c>
      <c r="B26" s="85" t="s">
        <v>71</v>
      </c>
      <c r="C26" s="81" t="s">
        <v>130</v>
      </c>
      <c r="D26" s="71"/>
    </row>
    <row r="27" spans="1:4" ht="49.5" customHeight="1">
      <c r="A27" s="82">
        <v>21</v>
      </c>
      <c r="B27" s="85"/>
      <c r="C27" s="81" t="s">
        <v>129</v>
      </c>
      <c r="D27" s="71"/>
    </row>
    <row r="28" spans="1:4" ht="45" customHeight="1">
      <c r="A28" s="82">
        <v>22</v>
      </c>
      <c r="B28" s="86" t="s">
        <v>72</v>
      </c>
      <c r="C28" s="81" t="s">
        <v>102</v>
      </c>
      <c r="D28" s="71"/>
    </row>
    <row r="29" spans="1:4" ht="51.75" customHeight="1">
      <c r="A29" s="82">
        <v>23</v>
      </c>
      <c r="B29" s="86"/>
      <c r="C29" s="81" t="s">
        <v>174</v>
      </c>
      <c r="D29" s="71"/>
    </row>
    <row r="30" spans="1:4" ht="51" customHeight="1">
      <c r="A30" s="82">
        <v>24</v>
      </c>
      <c r="B30" s="86">
        <v>41356</v>
      </c>
      <c r="C30" s="81" t="s">
        <v>158</v>
      </c>
      <c r="D30" s="71"/>
    </row>
    <row r="31" spans="1:4" ht="54" customHeight="1">
      <c r="A31" s="82">
        <v>25</v>
      </c>
      <c r="B31" s="86"/>
      <c r="C31" s="81" t="s">
        <v>159</v>
      </c>
      <c r="D31" s="71"/>
    </row>
    <row r="32" spans="1:4" ht="54" customHeight="1">
      <c r="A32" s="82">
        <v>26</v>
      </c>
      <c r="B32" s="86"/>
      <c r="C32" s="81" t="s">
        <v>160</v>
      </c>
      <c r="D32" s="71"/>
    </row>
    <row r="33" spans="1:4" ht="54" customHeight="1">
      <c r="A33" s="82">
        <v>27</v>
      </c>
      <c r="B33" s="86"/>
      <c r="C33" s="81" t="s">
        <v>161</v>
      </c>
      <c r="D33" s="71"/>
    </row>
    <row r="34" spans="1:4" ht="54" customHeight="1">
      <c r="A34" s="82">
        <v>28</v>
      </c>
      <c r="B34" s="86"/>
      <c r="C34" s="81" t="s">
        <v>162</v>
      </c>
      <c r="D34" s="71"/>
    </row>
    <row r="35" spans="1:4" ht="54.75" customHeight="1">
      <c r="A35" s="82">
        <v>29</v>
      </c>
      <c r="B35" s="86">
        <v>41349</v>
      </c>
      <c r="C35" s="81" t="s">
        <v>131</v>
      </c>
      <c r="D35" s="71"/>
    </row>
    <row r="36" spans="1:4" ht="45" customHeight="1">
      <c r="A36" s="82">
        <v>30</v>
      </c>
      <c r="B36" s="86"/>
      <c r="C36" s="81" t="s">
        <v>108</v>
      </c>
      <c r="D36" s="71"/>
    </row>
    <row r="37" spans="1:4" ht="45" customHeight="1">
      <c r="A37" s="82">
        <v>31</v>
      </c>
      <c r="B37" s="86"/>
      <c r="C37" s="81" t="s">
        <v>109</v>
      </c>
      <c r="D37" s="71"/>
    </row>
    <row r="38" spans="1:4" ht="39.75" customHeight="1">
      <c r="A38" s="82">
        <v>32</v>
      </c>
      <c r="B38" s="85" t="s">
        <v>29</v>
      </c>
      <c r="C38" s="84" t="s">
        <v>155</v>
      </c>
      <c r="D38" s="71"/>
    </row>
    <row r="39" spans="1:4" ht="39.75" customHeight="1">
      <c r="A39" s="82">
        <v>33</v>
      </c>
      <c r="B39" s="85"/>
      <c r="C39" s="84" t="s">
        <v>156</v>
      </c>
      <c r="D39" s="71"/>
    </row>
    <row r="40" spans="1:4" ht="39.75" customHeight="1">
      <c r="A40" s="82">
        <v>34</v>
      </c>
      <c r="B40" s="85"/>
      <c r="C40" s="84" t="s">
        <v>176</v>
      </c>
      <c r="D40" s="71"/>
    </row>
    <row r="41" spans="1:4" ht="45" customHeight="1">
      <c r="A41" s="92" t="s">
        <v>93</v>
      </c>
      <c r="B41" s="93"/>
      <c r="C41" s="94"/>
      <c r="D41" s="71"/>
    </row>
    <row r="42" spans="1:4" ht="52.5" customHeight="1">
      <c r="A42" s="82">
        <v>35</v>
      </c>
      <c r="B42" s="86" t="s">
        <v>74</v>
      </c>
      <c r="C42" s="81" t="s">
        <v>128</v>
      </c>
      <c r="D42" s="71"/>
    </row>
    <row r="43" spans="1:4" ht="39.75" customHeight="1">
      <c r="A43" s="82">
        <v>36</v>
      </c>
      <c r="B43" s="86" t="s">
        <v>73</v>
      </c>
      <c r="C43" s="81" t="s">
        <v>127</v>
      </c>
      <c r="D43" s="71"/>
    </row>
    <row r="44" spans="1:4" ht="40.5" customHeight="1">
      <c r="A44" s="82">
        <v>37</v>
      </c>
      <c r="B44" s="85" t="s">
        <v>84</v>
      </c>
      <c r="C44" s="81" t="s">
        <v>163</v>
      </c>
      <c r="D44" s="71"/>
    </row>
    <row r="45" spans="1:4" ht="45" customHeight="1">
      <c r="A45" s="82">
        <v>38</v>
      </c>
      <c r="B45" s="85">
        <v>41379</v>
      </c>
      <c r="C45" s="81" t="s">
        <v>164</v>
      </c>
      <c r="D45" s="71"/>
    </row>
    <row r="46" spans="1:4" ht="45" customHeight="1">
      <c r="A46" s="82">
        <v>39</v>
      </c>
      <c r="B46" s="86"/>
      <c r="C46" s="81" t="s">
        <v>110</v>
      </c>
      <c r="D46" s="71"/>
    </row>
    <row r="47" spans="1:4" ht="45" customHeight="1">
      <c r="A47" s="92" t="s">
        <v>94</v>
      </c>
      <c r="B47" s="93"/>
      <c r="C47" s="94"/>
      <c r="D47" s="71"/>
    </row>
    <row r="48" spans="1:4" ht="54.75" customHeight="1">
      <c r="A48" s="72">
        <v>40</v>
      </c>
      <c r="B48" s="73"/>
      <c r="C48" s="81" t="s">
        <v>126</v>
      </c>
      <c r="D48" s="71"/>
    </row>
    <row r="49" spans="1:4" ht="42.75" customHeight="1">
      <c r="A49" s="72">
        <v>41</v>
      </c>
      <c r="B49" s="73"/>
      <c r="C49" s="81" t="s">
        <v>112</v>
      </c>
      <c r="D49" s="71"/>
    </row>
    <row r="50" spans="1:4" ht="43.5" customHeight="1">
      <c r="A50" s="72">
        <v>42</v>
      </c>
      <c r="B50" s="73"/>
      <c r="C50" s="81" t="s">
        <v>113</v>
      </c>
      <c r="D50" s="71"/>
    </row>
    <row r="51" spans="1:4" ht="43.5" customHeight="1">
      <c r="A51" s="72">
        <v>43</v>
      </c>
      <c r="B51" s="73"/>
      <c r="C51" s="81" t="s">
        <v>12</v>
      </c>
      <c r="D51" s="71"/>
    </row>
    <row r="52" spans="1:4" ht="54" customHeight="1">
      <c r="A52" s="72">
        <v>44</v>
      </c>
      <c r="B52" s="73" t="s">
        <v>86</v>
      </c>
      <c r="C52" s="84" t="s">
        <v>15</v>
      </c>
      <c r="D52" s="71"/>
    </row>
    <row r="53" spans="1:4" ht="40.5" customHeight="1">
      <c r="A53" s="72">
        <v>45</v>
      </c>
      <c r="B53" s="73"/>
      <c r="C53" s="81" t="s">
        <v>114</v>
      </c>
      <c r="D53" s="71"/>
    </row>
    <row r="54" spans="1:4" ht="40.5" customHeight="1">
      <c r="A54" s="72">
        <v>46</v>
      </c>
      <c r="B54" s="73"/>
      <c r="C54" s="81" t="s">
        <v>115</v>
      </c>
      <c r="D54" s="71"/>
    </row>
    <row r="55" spans="1:4" ht="39" customHeight="1">
      <c r="A55" s="72">
        <v>47</v>
      </c>
      <c r="B55" s="73"/>
      <c r="C55" s="81" t="s">
        <v>116</v>
      </c>
      <c r="D55" s="71"/>
    </row>
    <row r="56" spans="1:4" ht="54.75" customHeight="1">
      <c r="A56" s="72">
        <v>48</v>
      </c>
      <c r="B56" s="73"/>
      <c r="C56" s="81" t="s">
        <v>125</v>
      </c>
      <c r="D56" s="71"/>
    </row>
    <row r="57" spans="1:4" ht="54" customHeight="1">
      <c r="A57" s="72">
        <v>49</v>
      </c>
      <c r="B57" s="73"/>
      <c r="C57" s="81" t="s">
        <v>124</v>
      </c>
      <c r="D57" s="71"/>
    </row>
    <row r="58" spans="1:4" ht="43.5" customHeight="1">
      <c r="A58" s="72">
        <v>50</v>
      </c>
      <c r="B58" s="73"/>
      <c r="C58" s="81" t="s">
        <v>165</v>
      </c>
      <c r="D58" s="71"/>
    </row>
    <row r="59" spans="1:4" ht="45" customHeight="1">
      <c r="A59" s="72">
        <v>51</v>
      </c>
      <c r="B59" s="74">
        <v>41419</v>
      </c>
      <c r="C59" s="84" t="s">
        <v>111</v>
      </c>
      <c r="D59" s="71"/>
    </row>
    <row r="60" spans="1:4" ht="45" customHeight="1">
      <c r="A60" s="72">
        <v>52</v>
      </c>
      <c r="B60" s="74"/>
      <c r="C60" s="84" t="s">
        <v>103</v>
      </c>
      <c r="D60" s="71"/>
    </row>
    <row r="61" spans="1:4" ht="42.75" customHeight="1">
      <c r="A61" s="72">
        <v>53</v>
      </c>
      <c r="B61" s="73"/>
      <c r="C61" s="81" t="s">
        <v>166</v>
      </c>
      <c r="D61" s="75"/>
    </row>
    <row r="62" spans="1:4" ht="46.5" customHeight="1">
      <c r="A62" s="72">
        <v>54</v>
      </c>
      <c r="B62" s="73"/>
      <c r="C62" s="84" t="s">
        <v>144</v>
      </c>
      <c r="D62" s="75"/>
    </row>
    <row r="63" spans="1:4" ht="45" customHeight="1">
      <c r="A63" s="92" t="s">
        <v>95</v>
      </c>
      <c r="B63" s="93"/>
      <c r="C63" s="94"/>
      <c r="D63" s="71"/>
    </row>
    <row r="64" spans="1:4" ht="56.25" customHeight="1">
      <c r="A64" s="72">
        <v>55</v>
      </c>
      <c r="B64" s="74"/>
      <c r="C64" s="81" t="s">
        <v>8</v>
      </c>
      <c r="D64" s="71"/>
    </row>
    <row r="65" spans="1:4" ht="45" customHeight="1">
      <c r="A65" s="72">
        <v>56</v>
      </c>
      <c r="B65" s="73"/>
      <c r="C65" s="81" t="s">
        <v>146</v>
      </c>
      <c r="D65" s="71"/>
    </row>
    <row r="66" spans="1:4" ht="45" customHeight="1">
      <c r="A66" s="72">
        <v>57</v>
      </c>
      <c r="B66" s="73"/>
      <c r="C66" s="81" t="s">
        <v>168</v>
      </c>
      <c r="D66" s="71"/>
    </row>
    <row r="67" spans="1:4" ht="54.75" customHeight="1">
      <c r="A67" s="72">
        <v>58</v>
      </c>
      <c r="B67" s="73">
        <v>41432</v>
      </c>
      <c r="C67" s="81" t="s">
        <v>167</v>
      </c>
      <c r="D67" s="71"/>
    </row>
    <row r="68" spans="1:4" ht="45" customHeight="1">
      <c r="A68" s="72">
        <v>59</v>
      </c>
      <c r="B68" s="74">
        <v>41454</v>
      </c>
      <c r="C68" s="84" t="s">
        <v>87</v>
      </c>
      <c r="D68" s="71"/>
    </row>
    <row r="69" spans="1:4" ht="45" customHeight="1">
      <c r="A69" s="72">
        <v>60</v>
      </c>
      <c r="B69" s="74"/>
      <c r="C69" s="84" t="s">
        <v>144</v>
      </c>
      <c r="D69" s="71"/>
    </row>
    <row r="70" spans="1:4" ht="56.25" customHeight="1">
      <c r="A70" s="72">
        <v>61</v>
      </c>
      <c r="B70" s="74"/>
      <c r="C70" s="84" t="s">
        <v>104</v>
      </c>
      <c r="D70" s="71"/>
    </row>
    <row r="71" spans="1:4" ht="45" customHeight="1">
      <c r="A71" s="92" t="s">
        <v>96</v>
      </c>
      <c r="B71" s="93"/>
      <c r="C71" s="94"/>
      <c r="D71" s="71"/>
    </row>
    <row r="72" spans="1:4" ht="58.5" customHeight="1">
      <c r="A72" s="72">
        <v>62</v>
      </c>
      <c r="B72" s="73" t="s">
        <v>75</v>
      </c>
      <c r="C72" s="84" t="s">
        <v>123</v>
      </c>
      <c r="D72" s="71"/>
    </row>
    <row r="73" spans="1:4" ht="56.25" customHeight="1">
      <c r="A73" s="72">
        <v>63</v>
      </c>
      <c r="B73" s="74"/>
      <c r="C73" s="84" t="s">
        <v>105</v>
      </c>
      <c r="D73" s="71"/>
    </row>
    <row r="74" spans="1:4" ht="44.25" customHeight="1">
      <c r="A74" s="72">
        <v>64</v>
      </c>
      <c r="B74" s="74"/>
      <c r="C74" s="84" t="s">
        <v>145</v>
      </c>
      <c r="D74" s="71"/>
    </row>
    <row r="75" spans="1:4" ht="44.25" customHeight="1">
      <c r="A75" s="72">
        <v>65</v>
      </c>
      <c r="B75" s="74"/>
      <c r="C75" s="84" t="s">
        <v>157</v>
      </c>
      <c r="D75" s="71"/>
    </row>
    <row r="76" spans="1:4" ht="45" customHeight="1">
      <c r="A76" s="97" t="s">
        <v>97</v>
      </c>
      <c r="B76" s="98"/>
      <c r="C76" s="99"/>
      <c r="D76" s="71"/>
    </row>
    <row r="77" spans="1:4" ht="54.75" customHeight="1">
      <c r="A77" s="72">
        <v>66</v>
      </c>
      <c r="B77" s="79"/>
      <c r="C77" s="84" t="s">
        <v>119</v>
      </c>
      <c r="D77" s="71"/>
    </row>
    <row r="78" spans="1:4" ht="45" customHeight="1">
      <c r="A78" s="92" t="s">
        <v>98</v>
      </c>
      <c r="B78" s="93"/>
      <c r="C78" s="94"/>
      <c r="D78" s="71"/>
    </row>
    <row r="79" spans="1:4" ht="45" customHeight="1">
      <c r="A79" s="72">
        <v>67</v>
      </c>
      <c r="B79" s="74" t="s">
        <v>77</v>
      </c>
      <c r="C79" s="84" t="s">
        <v>117</v>
      </c>
      <c r="D79" s="71"/>
    </row>
    <row r="80" spans="1:4" ht="45" customHeight="1">
      <c r="A80" s="72">
        <v>68</v>
      </c>
      <c r="B80" s="74"/>
      <c r="C80" s="84" t="s">
        <v>118</v>
      </c>
      <c r="D80" s="71"/>
    </row>
    <row r="81" spans="1:4" ht="45" customHeight="1">
      <c r="A81" s="72">
        <v>69</v>
      </c>
      <c r="B81" s="74" t="s">
        <v>76</v>
      </c>
      <c r="C81" s="84" t="s">
        <v>120</v>
      </c>
      <c r="D81" s="71"/>
    </row>
    <row r="82" spans="1:4" ht="45" customHeight="1">
      <c r="A82" s="72">
        <v>70</v>
      </c>
      <c r="B82" s="74"/>
      <c r="C82" s="84" t="s">
        <v>169</v>
      </c>
      <c r="D82" s="71"/>
    </row>
    <row r="83" spans="1:4" ht="45" customHeight="1">
      <c r="A83" s="92" t="s">
        <v>99</v>
      </c>
      <c r="B83" s="93"/>
      <c r="C83" s="94"/>
      <c r="D83" s="71"/>
    </row>
    <row r="84" spans="1:4" ht="56.25" customHeight="1">
      <c r="A84" s="72">
        <v>71</v>
      </c>
      <c r="B84" s="74" t="s">
        <v>78</v>
      </c>
      <c r="C84" s="84" t="s">
        <v>121</v>
      </c>
      <c r="D84" s="71"/>
    </row>
    <row r="85" spans="1:4" ht="60" customHeight="1">
      <c r="A85" s="72">
        <v>72</v>
      </c>
      <c r="B85" s="74"/>
      <c r="C85" s="84" t="s">
        <v>122</v>
      </c>
      <c r="D85" s="71"/>
    </row>
    <row r="86" spans="1:4" ht="45" customHeight="1">
      <c r="A86" s="72">
        <v>73</v>
      </c>
      <c r="B86" s="74" t="s">
        <v>79</v>
      </c>
      <c r="C86" s="84" t="s">
        <v>136</v>
      </c>
      <c r="D86" s="71"/>
    </row>
    <row r="87" spans="1:4" ht="45" customHeight="1">
      <c r="A87" s="72">
        <v>74</v>
      </c>
      <c r="B87" s="74"/>
      <c r="C87" s="84" t="s">
        <v>137</v>
      </c>
      <c r="D87" s="71"/>
    </row>
    <row r="88" spans="1:4" ht="45" customHeight="1">
      <c r="A88" s="72">
        <v>75</v>
      </c>
      <c r="B88" s="74"/>
      <c r="C88" s="84" t="s">
        <v>170</v>
      </c>
      <c r="D88" s="71"/>
    </row>
    <row r="89" spans="1:4" ht="45" customHeight="1">
      <c r="A89" s="92" t="s">
        <v>100</v>
      </c>
      <c r="B89" s="93"/>
      <c r="C89" s="94"/>
      <c r="D89" s="71"/>
    </row>
    <row r="90" spans="1:4" ht="57.75" customHeight="1">
      <c r="A90" s="72">
        <v>76</v>
      </c>
      <c r="B90" s="74" t="s">
        <v>81</v>
      </c>
      <c r="C90" s="84" t="s">
        <v>119</v>
      </c>
      <c r="D90" s="71"/>
    </row>
    <row r="91" spans="1:4" ht="54.75" customHeight="1">
      <c r="A91" s="72">
        <v>77</v>
      </c>
      <c r="B91" s="74"/>
      <c r="C91" s="84" t="s">
        <v>139</v>
      </c>
      <c r="D91" s="71"/>
    </row>
    <row r="92" spans="1:4" ht="54.75" customHeight="1">
      <c r="A92" s="72">
        <v>78</v>
      </c>
      <c r="B92" s="74"/>
      <c r="C92" s="84" t="s">
        <v>171</v>
      </c>
      <c r="D92" s="71"/>
    </row>
    <row r="93" spans="1:4" ht="54.75" customHeight="1">
      <c r="A93" s="72">
        <v>79</v>
      </c>
      <c r="B93" s="74"/>
      <c r="C93" s="84" t="s">
        <v>172</v>
      </c>
      <c r="D93" s="71"/>
    </row>
    <row r="94" spans="1:4" ht="45" customHeight="1">
      <c r="A94" s="72">
        <v>80</v>
      </c>
      <c r="B94" s="74"/>
      <c r="C94" s="81" t="s">
        <v>138</v>
      </c>
      <c r="D94" s="80"/>
    </row>
    <row r="95" spans="1:4" ht="54.75" customHeight="1">
      <c r="A95" s="72">
        <v>81</v>
      </c>
      <c r="B95" s="74" t="s">
        <v>80</v>
      </c>
      <c r="C95" s="84" t="s">
        <v>140</v>
      </c>
      <c r="D95" s="71"/>
    </row>
    <row r="96" spans="1:4" ht="45" customHeight="1">
      <c r="A96" s="92" t="s">
        <v>101</v>
      </c>
      <c r="B96" s="93"/>
      <c r="C96" s="94"/>
      <c r="D96" s="71"/>
    </row>
    <row r="97" spans="1:4" ht="45" customHeight="1">
      <c r="A97" s="72">
        <v>82</v>
      </c>
      <c r="B97" s="74" t="s">
        <v>82</v>
      </c>
      <c r="C97" s="84" t="s">
        <v>141</v>
      </c>
      <c r="D97" s="71"/>
    </row>
    <row r="98" spans="1:4" ht="62.25" customHeight="1">
      <c r="A98" s="72">
        <v>83</v>
      </c>
      <c r="B98" s="74">
        <v>41622</v>
      </c>
      <c r="C98" s="84" t="s">
        <v>142</v>
      </c>
      <c r="D98" s="71"/>
    </row>
  </sheetData>
  <sheetProtection/>
  <mergeCells count="14">
    <mergeCell ref="A47:C47"/>
    <mergeCell ref="A89:C89"/>
    <mergeCell ref="A76:C76"/>
    <mergeCell ref="A78:C78"/>
    <mergeCell ref="A4:C4"/>
    <mergeCell ref="A63:C63"/>
    <mergeCell ref="A96:C96"/>
    <mergeCell ref="A83:C83"/>
    <mergeCell ref="A1:C1"/>
    <mergeCell ref="A2:C2"/>
    <mergeCell ref="A10:C10"/>
    <mergeCell ref="A71:C71"/>
    <mergeCell ref="A25:C25"/>
    <mergeCell ref="A41:C41"/>
  </mergeCells>
  <printOptions/>
  <pageMargins left="0.984251968503937" right="0.3937007874015748" top="0.3937007874015748" bottom="0.3937007874015748" header="0.2755905511811024" footer="0.31496062992125984"/>
  <pageSetup horizontalDpi="600" verticalDpi="600" orientation="portrait" paperSize="9" scale="62" r:id="rId1"/>
  <headerFooter alignWithMargins="0">
    <oddFooter>&amp;CСтраница &amp;P</oddFooter>
  </headerFooter>
  <rowBreaks count="4" manualBreakCount="4">
    <brk id="24" max="255" man="1"/>
    <brk id="46" max="255" man="1"/>
    <brk id="70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2018-01-31T06:39:43Z</cp:lastPrinted>
  <dcterms:created xsi:type="dcterms:W3CDTF">1996-10-08T23:32:33Z</dcterms:created>
  <dcterms:modified xsi:type="dcterms:W3CDTF">2018-02-05T09:46:38Z</dcterms:modified>
  <cp:category/>
  <cp:version/>
  <cp:contentType/>
  <cp:contentStatus/>
</cp:coreProperties>
</file>